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<sst xmlns="http://schemas.openxmlformats.org/spreadsheetml/2006/main" count="135" uniqueCount="98">
  <si>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</si>
  <si>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</si>
  <si>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</si>
  <si>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</si>
  <si>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</si>
  <si>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</si>
  <si>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</si>
  <si>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</si>
  <si>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</si>
  <si>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04/2014</t>
  </si>
  <si>
    <t>Data da Publicação: 20/05/2014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</si>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</sst>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showGridLines="0" tabSelected="1" workbookViewId="0" topLeftCell="A67">
      <selection activeCell="C83" sqref="C8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2.2812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5">
      <c r="A10" s="6" t="s">
        <v>4</v>
      </c>
      <c r="B10" s="7" t="s">
        <v>5</v>
      </c>
      <c r="C10" s="8"/>
    </row>
    <row r="11" spans="1:3" s="4" customFormat="1" ht="15">
      <c r="A11" s="6" t="s">
        <v>6</v>
      </c>
      <c r="B11" s="7"/>
      <c r="C11" s="8"/>
    </row>
    <row r="12" spans="1:3" s="4" customFormat="1" ht="15">
      <c r="A12" s="6" t="s">
        <v>7</v>
      </c>
      <c r="B12" s="7"/>
      <c r="C12" s="8"/>
    </row>
    <row r="13" spans="1:3" s="4" customFormat="1" ht="15">
      <c r="A13" s="6" t="s">
        <v>8</v>
      </c>
      <c r="B13" s="7"/>
      <c r="C13" s="8"/>
    </row>
    <row r="14" spans="1:3" s="4" customFormat="1" ht="15">
      <c r="A14" s="6" t="s">
        <v>9</v>
      </c>
      <c r="B14" s="7"/>
      <c r="C14" s="8"/>
    </row>
    <row r="15" spans="1:3" s="4" customFormat="1" ht="15">
      <c r="A15" s="6" t="s">
        <v>10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11</v>
      </c>
      <c r="C17" s="1"/>
    </row>
    <row r="18" spans="1:3" s="4" customFormat="1" ht="18.75" customHeight="1">
      <c r="A18" s="9" t="s">
        <v>12</v>
      </c>
      <c r="B18" s="9" t="s">
        <v>13</v>
      </c>
      <c r="C18" s="10" t="s">
        <v>14</v>
      </c>
    </row>
    <row r="19" spans="1:3" s="4" customFormat="1" ht="18.75" customHeight="1">
      <c r="A19" s="11" t="s">
        <v>15</v>
      </c>
      <c r="B19" s="11" t="s">
        <v>16</v>
      </c>
      <c r="C19" s="12">
        <f>52350198+477797.3+66684.36</f>
        <v>52894679.66</v>
      </c>
    </row>
    <row r="20" spans="1:3" s="4" customFormat="1" ht="18.75" customHeight="1">
      <c r="A20" s="11" t="s">
        <v>17</v>
      </c>
      <c r="B20" s="11" t="s">
        <v>18</v>
      </c>
      <c r="C20" s="12">
        <v>15012626.71</v>
      </c>
    </row>
    <row r="21" spans="1:3" s="4" customFormat="1" ht="18.75" customHeight="1">
      <c r="A21" s="11" t="s">
        <v>19</v>
      </c>
      <c r="B21" s="11" t="s">
        <v>20</v>
      </c>
      <c r="C21" s="12">
        <f>92493.48+9642074.04</f>
        <v>9734567.52</v>
      </c>
    </row>
    <row r="22" spans="1:3" s="4" customFormat="1" ht="76.5" customHeight="1">
      <c r="A22" s="11" t="s">
        <v>21</v>
      </c>
      <c r="B22" s="11" t="s">
        <v>22</v>
      </c>
      <c r="C22" s="12">
        <v>0</v>
      </c>
    </row>
    <row r="23" spans="1:3" s="4" customFormat="1" ht="19.5" customHeight="1">
      <c r="A23" s="11"/>
      <c r="B23" s="11" t="s">
        <v>23</v>
      </c>
      <c r="C23" s="12">
        <f>SUM(C19:C22)</f>
        <v>77641873.89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9" t="s">
        <v>12</v>
      </c>
      <c r="B26" s="9" t="s">
        <v>13</v>
      </c>
      <c r="C26" s="10" t="s">
        <v>14</v>
      </c>
    </row>
    <row r="27" spans="1:3" s="4" customFormat="1" ht="18.75" customHeight="1">
      <c r="A27" s="11" t="s">
        <v>15</v>
      </c>
      <c r="B27" s="11" t="s">
        <v>25</v>
      </c>
      <c r="C27" s="12">
        <v>29833.43</v>
      </c>
    </row>
    <row r="28" spans="1:3" s="4" customFormat="1" ht="18.75" customHeight="1">
      <c r="A28" s="11" t="s">
        <v>17</v>
      </c>
      <c r="B28" s="11" t="s">
        <v>26</v>
      </c>
      <c r="C28" s="12">
        <v>3410607.19</v>
      </c>
    </row>
    <row r="29" spans="1:3" s="4" customFormat="1" ht="18.75" customHeight="1">
      <c r="A29" s="11" t="s">
        <v>19</v>
      </c>
      <c r="B29" s="11" t="s">
        <v>27</v>
      </c>
      <c r="C29" s="12">
        <v>478498.01</v>
      </c>
    </row>
    <row r="30" spans="1:3" s="4" customFormat="1" ht="33" customHeight="1">
      <c r="A30" s="11" t="s">
        <v>21</v>
      </c>
      <c r="B30" s="11" t="s">
        <v>28</v>
      </c>
      <c r="C30" s="12">
        <v>1657228.79</v>
      </c>
    </row>
    <row r="31" spans="1:3" s="4" customFormat="1" ht="17.25" customHeight="1">
      <c r="A31" s="11" t="s">
        <v>29</v>
      </c>
      <c r="B31" s="11" t="s">
        <v>30</v>
      </c>
      <c r="C31" s="12">
        <f>14914.65+511671.53+137321.1+1700.5+53218.8</f>
        <v>718826.5800000001</v>
      </c>
    </row>
    <row r="32" spans="1:3" s="4" customFormat="1" ht="17.25" customHeight="1">
      <c r="A32" s="11" t="s">
        <v>31</v>
      </c>
      <c r="B32" s="11" t="s">
        <v>32</v>
      </c>
      <c r="C32" s="12">
        <v>52258.78</v>
      </c>
    </row>
    <row r="33" spans="1:3" s="4" customFormat="1" ht="17.25" customHeight="1">
      <c r="A33" s="11" t="s">
        <v>33</v>
      </c>
      <c r="B33" s="11" t="s">
        <v>34</v>
      </c>
      <c r="C33" s="12">
        <f>110761.31+428451.8</f>
        <v>539213.11</v>
      </c>
    </row>
    <row r="34" spans="1:3" s="4" customFormat="1" ht="17.25" customHeight="1">
      <c r="A34" s="11" t="s">
        <v>35</v>
      </c>
      <c r="B34" s="11" t="s">
        <v>36</v>
      </c>
      <c r="C34" s="12">
        <f>620903.34+332251.81</f>
        <v>953155.1499999999</v>
      </c>
    </row>
    <row r="35" spans="1:3" s="4" customFormat="1" ht="17.25" customHeight="1">
      <c r="A35" s="11" t="s">
        <v>37</v>
      </c>
      <c r="B35" s="11" t="s">
        <v>38</v>
      </c>
      <c r="C35" s="12">
        <f>88619.12</f>
        <v>88619.12</v>
      </c>
    </row>
    <row r="36" spans="1:3" s="4" customFormat="1" ht="17.25" customHeight="1">
      <c r="A36" s="11" t="s">
        <v>39</v>
      </c>
      <c r="B36" s="11" t="s">
        <v>40</v>
      </c>
      <c r="C36" s="12">
        <v>436255.65</v>
      </c>
    </row>
    <row r="37" spans="1:3" s="4" customFormat="1" ht="17.25" customHeight="1">
      <c r="A37" s="11" t="s">
        <v>41</v>
      </c>
      <c r="B37" s="11" t="s">
        <v>42</v>
      </c>
      <c r="C37" s="12">
        <v>92058.79</v>
      </c>
    </row>
    <row r="38" spans="1:3" s="4" customFormat="1" ht="17.25" customHeight="1">
      <c r="A38" s="11" t="s">
        <v>43</v>
      </c>
      <c r="B38" s="11" t="s">
        <v>44</v>
      </c>
      <c r="C38" s="12">
        <v>563573.25</v>
      </c>
    </row>
    <row r="39" spans="1:3" s="4" customFormat="1" ht="105">
      <c r="A39" s="11" t="s">
        <v>45</v>
      </c>
      <c r="B39" s="11" t="s">
        <v>46</v>
      </c>
      <c r="C39" s="13">
        <f>51228.56-32591.72+26375.31</f>
        <v>45012.149999999994</v>
      </c>
    </row>
    <row r="40" spans="1:3" s="4" customFormat="1" ht="17.25" customHeight="1">
      <c r="A40" s="11" t="s">
        <v>47</v>
      </c>
      <c r="B40" s="11" t="s">
        <v>48</v>
      </c>
      <c r="C40" s="12">
        <f>702847.22+1980.11</f>
        <v>704827.33</v>
      </c>
    </row>
    <row r="41" spans="1:3" s="4" customFormat="1" ht="17.25" customHeight="1">
      <c r="A41" s="11" t="s">
        <v>49</v>
      </c>
      <c r="B41" s="11" t="s">
        <v>50</v>
      </c>
      <c r="C41" s="13">
        <f>776684.12+17874.57</f>
        <v>794558.69</v>
      </c>
    </row>
    <row r="42" spans="1:3" s="4" customFormat="1" ht="17.25" customHeight="1">
      <c r="A42" s="11" t="s">
        <v>51</v>
      </c>
      <c r="B42" s="11" t="s">
        <v>52</v>
      </c>
      <c r="C42" s="12">
        <f>6275.7+116581.89</f>
        <v>122857.59</v>
      </c>
    </row>
    <row r="43" spans="1:3" s="4" customFormat="1" ht="32.25" customHeight="1">
      <c r="A43" s="11" t="s">
        <v>53</v>
      </c>
      <c r="B43" s="11" t="s">
        <v>54</v>
      </c>
      <c r="C43" s="12">
        <f>553302.55+116640.65+37829.06+5335.03</f>
        <v>713107.29</v>
      </c>
    </row>
    <row r="44" spans="1:3" s="4" customFormat="1" ht="17.25" customHeight="1">
      <c r="A44" s="11" t="s">
        <v>55</v>
      </c>
      <c r="B44" s="11" t="s">
        <v>56</v>
      </c>
      <c r="C44" s="13">
        <f>61640+5580+4747.27</f>
        <v>71967.27</v>
      </c>
    </row>
    <row r="45" spans="1:3" s="4" customFormat="1" ht="17.25" customHeight="1">
      <c r="A45" s="11" t="s">
        <v>57</v>
      </c>
      <c r="B45" s="11" t="s">
        <v>58</v>
      </c>
      <c r="C45" s="12">
        <v>21182.69</v>
      </c>
    </row>
    <row r="46" spans="1:3" s="4" customFormat="1" ht="30">
      <c r="A46" s="11" t="s">
        <v>59</v>
      </c>
      <c r="B46" s="11" t="s">
        <v>60</v>
      </c>
      <c r="C46" s="13">
        <v>22361.5</v>
      </c>
    </row>
    <row r="47" spans="1:3" s="4" customFormat="1" ht="17.25" customHeight="1">
      <c r="A47" s="11" t="s">
        <v>61</v>
      </c>
      <c r="B47" s="11" t="s">
        <v>62</v>
      </c>
      <c r="C47" s="12">
        <v>0</v>
      </c>
    </row>
    <row r="48" spans="1:3" s="4" customFormat="1" ht="17.25" customHeight="1">
      <c r="A48" s="11" t="s">
        <v>63</v>
      </c>
      <c r="B48" s="11" t="s">
        <v>64</v>
      </c>
      <c r="C48" s="12">
        <f>45044.43+132.3</f>
        <v>45176.73</v>
      </c>
    </row>
    <row r="49" spans="1:3" s="4" customFormat="1" ht="17.25" customHeight="1">
      <c r="A49" s="11" t="s">
        <v>65</v>
      </c>
      <c r="B49" s="11" t="s">
        <v>66</v>
      </c>
      <c r="C49" s="12">
        <v>0</v>
      </c>
    </row>
    <row r="50" spans="1:3" s="4" customFormat="1" ht="31.5" customHeight="1">
      <c r="A50" s="11" t="s">
        <v>67</v>
      </c>
      <c r="B50" s="11" t="s">
        <v>68</v>
      </c>
      <c r="C50" s="12">
        <f>448064.01-C45-C46-C47-C48-C49</f>
        <v>359343.09</v>
      </c>
    </row>
    <row r="51" spans="1:3" s="4" customFormat="1" ht="15" customHeight="1">
      <c r="A51" s="11" t="s">
        <v>69</v>
      </c>
      <c r="B51" s="11" t="s">
        <v>70</v>
      </c>
      <c r="C51" s="12">
        <v>0</v>
      </c>
    </row>
    <row r="52" spans="1:3" s="4" customFormat="1" ht="15" customHeight="1">
      <c r="A52" s="11" t="s">
        <v>71</v>
      </c>
      <c r="B52" s="11" t="s">
        <v>72</v>
      </c>
      <c r="C52" s="12">
        <f>8188.29+343174.99+54982.63+7030+2210+17807.52+4495.87+453.46+72575+350+4727.38+112296.26+74232.05+14640+171.59+52.61+39.1+704+1281.99+6456+2293+201463.89+4000+369.81+2517.36+56087.2+185+50919.27+7405.45+9500+9582.67+3796.32+10995+5075.24</f>
        <v>1090058.95</v>
      </c>
    </row>
    <row r="53" spans="1:3" s="4" customFormat="1" ht="15" customHeight="1">
      <c r="A53" s="11"/>
      <c r="B53" s="11" t="s">
        <v>23</v>
      </c>
      <c r="C53" s="12">
        <f>SUM(C27:C52)</f>
        <v>13010581.13</v>
      </c>
    </row>
    <row r="54" spans="1:3" s="4" customFormat="1" ht="15">
      <c r="A54" s="5"/>
      <c r="B54" s="14"/>
      <c r="C54" s="14"/>
    </row>
    <row r="55" spans="1:3" s="4" customFormat="1" ht="18" customHeight="1">
      <c r="A55" s="5" t="s">
        <v>73</v>
      </c>
      <c r="C55" s="1"/>
    </row>
    <row r="56" spans="1:3" s="4" customFormat="1" ht="18.75" customHeight="1">
      <c r="A56" s="9" t="s">
        <v>12</v>
      </c>
      <c r="B56" s="9" t="s">
        <v>13</v>
      </c>
      <c r="C56" s="10" t="s">
        <v>14</v>
      </c>
    </row>
    <row r="57" spans="1:3" s="4" customFormat="1" ht="17.25" customHeight="1">
      <c r="A57" s="11" t="s">
        <v>15</v>
      </c>
      <c r="B57" s="11" t="s">
        <v>74</v>
      </c>
      <c r="C57" s="12">
        <v>0</v>
      </c>
    </row>
    <row r="58" spans="1:3" s="4" customFormat="1" ht="17.25" customHeight="1">
      <c r="A58" s="11" t="s">
        <v>17</v>
      </c>
      <c r="B58" s="11" t="s">
        <v>75</v>
      </c>
      <c r="C58" s="12">
        <v>0</v>
      </c>
    </row>
    <row r="59" spans="1:3" s="4" customFormat="1" ht="31.5" customHeight="1">
      <c r="A59" s="11" t="s">
        <v>19</v>
      </c>
      <c r="B59" s="11" t="s">
        <v>76</v>
      </c>
      <c r="C59" s="12">
        <v>0</v>
      </c>
    </row>
    <row r="60" spans="1:3" s="4" customFormat="1" ht="16.5" customHeight="1">
      <c r="A60" s="11" t="s">
        <v>21</v>
      </c>
      <c r="B60" s="11" t="s">
        <v>77</v>
      </c>
      <c r="C60" s="13">
        <v>980</v>
      </c>
    </row>
    <row r="61" spans="1:3" s="4" customFormat="1" ht="16.5" customHeight="1">
      <c r="A61" s="11" t="s">
        <v>29</v>
      </c>
      <c r="B61" s="11" t="s">
        <v>78</v>
      </c>
      <c r="C61" s="12">
        <f>13854.8</f>
        <v>13854.8</v>
      </c>
    </row>
    <row r="62" spans="1:5" s="4" customFormat="1" ht="16.5" customHeight="1">
      <c r="A62" s="11"/>
      <c r="B62" s="11" t="s">
        <v>23</v>
      </c>
      <c r="C62" s="12">
        <f>SUM(C57:C61)</f>
        <v>14834.8</v>
      </c>
      <c r="E62" s="14"/>
    </row>
    <row r="63" spans="1:5" s="4" customFormat="1" ht="21" customHeight="1">
      <c r="A63" s="5"/>
      <c r="C63" s="1"/>
      <c r="E63" s="14"/>
    </row>
    <row r="64" spans="1:3" s="4" customFormat="1" ht="17.25" customHeight="1">
      <c r="A64" s="5" t="s">
        <v>79</v>
      </c>
      <c r="C64" s="1"/>
    </row>
    <row r="65" spans="1:3" s="4" customFormat="1" ht="18.75" customHeight="1">
      <c r="A65" s="9" t="s">
        <v>12</v>
      </c>
      <c r="B65" s="9" t="s">
        <v>13</v>
      </c>
      <c r="C65" s="10" t="s">
        <v>14</v>
      </c>
    </row>
    <row r="66" spans="1:3" s="4" customFormat="1" ht="16.5" customHeight="1">
      <c r="A66" s="11" t="s">
        <v>15</v>
      </c>
      <c r="B66" s="11" t="s">
        <v>80</v>
      </c>
      <c r="C66" s="12">
        <v>0</v>
      </c>
    </row>
    <row r="67" spans="1:3" s="4" customFormat="1" ht="16.5" customHeight="1">
      <c r="A67" s="11" t="s">
        <v>17</v>
      </c>
      <c r="B67" s="11" t="s">
        <v>81</v>
      </c>
      <c r="C67" s="12">
        <v>0</v>
      </c>
    </row>
    <row r="68" spans="1:3" s="4" customFormat="1" ht="16.5" customHeight="1">
      <c r="A68" s="11"/>
      <c r="B68" s="11" t="s">
        <v>23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7" t="s">
        <v>82</v>
      </c>
      <c r="B70" s="17"/>
      <c r="C70" s="17"/>
    </row>
    <row r="71" spans="1:3" s="4" customFormat="1" ht="18.75" customHeight="1">
      <c r="A71" s="9" t="s">
        <v>12</v>
      </c>
      <c r="B71" s="9" t="s">
        <v>83</v>
      </c>
      <c r="C71" s="10" t="s">
        <v>14</v>
      </c>
    </row>
    <row r="72" spans="1:3" s="4" customFormat="1" ht="17.25" customHeight="1">
      <c r="A72" s="11" t="s">
        <v>15</v>
      </c>
      <c r="B72" s="11" t="s">
        <v>84</v>
      </c>
      <c r="C72" s="12">
        <f>35543405.17+14949907.99+27284584.17+123.67+1314.42+178.19+868.2+2140.36+1729.48+1615.4+1479.84+30965.66+63110.44+119181.62</f>
        <v>78000604.61000003</v>
      </c>
    </row>
    <row r="73" spans="1:3" s="4" customFormat="1" ht="17.25" customHeight="1">
      <c r="A73" s="11" t="s">
        <v>17</v>
      </c>
      <c r="B73" s="11" t="s">
        <v>85</v>
      </c>
      <c r="C73" s="12">
        <f>15375.15+5520000+2468131.58+20000+7738222.37</f>
        <v>15761729.100000001</v>
      </c>
    </row>
    <row r="74" spans="1:3" s="4" customFormat="1" ht="17.25" customHeight="1">
      <c r="A74" s="11" t="s">
        <v>19</v>
      </c>
      <c r="B74" s="11" t="s">
        <v>86</v>
      </c>
      <c r="C74" s="13">
        <v>416666.67</v>
      </c>
    </row>
    <row r="75" spans="1:3" s="4" customFormat="1" ht="17.25" customHeight="1">
      <c r="A75" s="11" t="s">
        <v>21</v>
      </c>
      <c r="B75" s="11" t="s">
        <v>87</v>
      </c>
      <c r="C75" s="12">
        <v>0</v>
      </c>
    </row>
    <row r="76" spans="1:3" s="4" customFormat="1" ht="17.25" customHeight="1">
      <c r="A76" s="11"/>
      <c r="B76" s="11" t="s">
        <v>23</v>
      </c>
      <c r="C76" s="12">
        <f>SUM(C72:C75)</f>
        <v>94179000.38000004</v>
      </c>
    </row>
    <row r="77" spans="1:3" s="4" customFormat="1" ht="21" customHeight="1">
      <c r="A77" s="5"/>
      <c r="C77" s="1"/>
    </row>
    <row r="78" spans="1:4" s="4" customFormat="1" ht="18" customHeight="1">
      <c r="A78" s="5" t="s">
        <v>88</v>
      </c>
      <c r="C78" s="1"/>
      <c r="D78" s="14"/>
    </row>
    <row r="79" spans="1:3" s="4" customFormat="1" ht="18.75" customHeight="1">
      <c r="A79" s="9" t="s">
        <v>12</v>
      </c>
      <c r="B79" s="9" t="s">
        <v>89</v>
      </c>
      <c r="C79" s="10" t="s">
        <v>14</v>
      </c>
    </row>
    <row r="80" spans="1:3" s="4" customFormat="1" ht="16.5" customHeight="1">
      <c r="A80" s="11" t="s">
        <v>15</v>
      </c>
      <c r="B80" s="11" t="s">
        <v>90</v>
      </c>
      <c r="C80" s="12">
        <v>0</v>
      </c>
    </row>
    <row r="81" spans="1:4" s="4" customFormat="1" ht="16.5" customHeight="1">
      <c r="A81" s="11" t="s">
        <v>17</v>
      </c>
      <c r="B81" s="11" t="s">
        <v>91</v>
      </c>
      <c r="C81" s="12">
        <f>4078529.36+16556.13-4958.08-119264.33</f>
        <v>3970863.0799999996</v>
      </c>
      <c r="D81" s="14">
        <f>C81-4078529.36</f>
        <v>-107666.28000000026</v>
      </c>
    </row>
    <row r="82" spans="1:3" s="4" customFormat="1" ht="16.5" customHeight="1">
      <c r="A82" s="11" t="s">
        <v>19</v>
      </c>
      <c r="B82" s="11" t="s">
        <v>92</v>
      </c>
      <c r="C82" s="12">
        <f>9684</f>
        <v>9684</v>
      </c>
    </row>
    <row r="83" spans="1:3" s="4" customFormat="1" ht="16.5" customHeight="1">
      <c r="A83" s="11" t="s">
        <v>21</v>
      </c>
      <c r="B83" s="11" t="s">
        <v>93</v>
      </c>
      <c r="C83" s="12">
        <f>22156.16+139850.22+8050.66+33896.64-750-1020-119264.33-33.18-38.71-600-5.53+119264.33</f>
        <v>201506.26</v>
      </c>
    </row>
    <row r="84" spans="1:3" s="4" customFormat="1" ht="16.5" customHeight="1">
      <c r="A84" s="11"/>
      <c r="B84" s="11" t="s">
        <v>23</v>
      </c>
      <c r="C84" s="12">
        <f>SUM(C80:C83)</f>
        <v>4182053.34</v>
      </c>
    </row>
    <row r="85" ht="12.75">
      <c r="A85" s="2" t="s">
        <v>94</v>
      </c>
    </row>
    <row r="86" ht="12.75">
      <c r="A86" s="15" t="s">
        <v>95</v>
      </c>
    </row>
    <row r="87" spans="1:3" ht="12" customHeight="1">
      <c r="A87" s="18" t="s">
        <v>96</v>
      </c>
      <c r="B87" s="18"/>
      <c r="C87" s="18"/>
    </row>
    <row r="88" spans="1:3" s="16" customFormat="1" ht="24.75" customHeight="1">
      <c r="A88" s="19" t="s">
        <v>97</v>
      </c>
      <c r="B88" s="19"/>
      <c r="C88" s="19"/>
    </row>
    <row r="89" ht="37.5" customHeight="1"/>
  </sheetData>
  <sheetProtection selectLockedCells="1" selectUnlockedCells="1"/>
  <mergeCells count="3">
    <mergeCell ref="A70:C70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